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za analiza" sheetId="6" r:id="rId1"/>
  </sheets>
  <calcPr calcId="162913"/>
</workbook>
</file>

<file path=xl/calcChain.xml><?xml version="1.0" encoding="utf-8"?>
<calcChain xmlns="http://schemas.openxmlformats.org/spreadsheetml/2006/main">
  <c r="D43" i="6" l="1"/>
  <c r="E42" i="6"/>
  <c r="E43" i="6" s="1"/>
  <c r="E44" i="6" s="1"/>
  <c r="F36" i="6" s="1"/>
  <c r="C17" i="6"/>
  <c r="B27" i="6"/>
  <c r="B28" i="6" s="1"/>
  <c r="C28" i="6" s="1"/>
  <c r="B25" i="6"/>
  <c r="B26" i="6" s="1"/>
  <c r="C26" i="6" s="1"/>
  <c r="B23" i="6"/>
  <c r="C23" i="6" s="1"/>
  <c r="B21" i="6"/>
  <c r="B22" i="6" s="1"/>
  <c r="C22" i="6" s="1"/>
  <c r="B19" i="6"/>
  <c r="C19" i="6" s="1"/>
  <c r="B18" i="6"/>
  <c r="H10" i="6"/>
  <c r="H12" i="6" s="1"/>
  <c r="H13" i="6" s="1"/>
  <c r="H3" i="6"/>
  <c r="H5" i="6" s="1"/>
  <c r="H6" i="6" s="1"/>
  <c r="E36" i="6" l="1"/>
  <c r="D36" i="6"/>
  <c r="D37" i="6" s="1"/>
  <c r="B20" i="6"/>
  <c r="B29" i="6" s="1"/>
  <c r="C27" i="6"/>
  <c r="B24" i="6"/>
  <c r="C24" i="6" s="1"/>
  <c r="C25" i="6"/>
  <c r="C18" i="6"/>
  <c r="C29" i="6" l="1"/>
  <c r="D32" i="6" s="1"/>
  <c r="D34" i="6"/>
  <c r="D35" i="6" s="1"/>
  <c r="E32" i="6"/>
  <c r="E34" i="6" l="1"/>
  <c r="E35" i="6" s="1"/>
  <c r="E37" i="6" s="1"/>
  <c r="F32" i="6"/>
  <c r="F34" i="6" s="1"/>
  <c r="F35" i="6" s="1"/>
</calcChain>
</file>

<file path=xl/sharedStrings.xml><?xml version="1.0" encoding="utf-8"?>
<sst xmlns="http://schemas.openxmlformats.org/spreadsheetml/2006/main" count="38" uniqueCount="31">
  <si>
    <t>% на намалување  
(р.бр. 1 ‐ р.бр.4) ÷ р.бр.4 х 100</t>
  </si>
  <si>
    <t xml:space="preserve"> Број на месеци во 2019 </t>
  </si>
  <si>
    <t>Р.бр.</t>
  </si>
  <si>
    <t>Опис</t>
  </si>
  <si>
    <t>Износ</t>
  </si>
  <si>
    <t>Вкупни приходи од 2019 година   (АОП201 + АОП223 + АОП244 од БУ за 2019)</t>
  </si>
  <si>
    <t>г-2019</t>
  </si>
  <si>
    <t>г-2020</t>
  </si>
  <si>
    <t>Завршна сметка г-2020</t>
  </si>
  <si>
    <t>Вкупни приходи</t>
  </si>
  <si>
    <t>Вкупни расходи</t>
  </si>
  <si>
    <t>Вар1</t>
  </si>
  <si>
    <t>Вар3</t>
  </si>
  <si>
    <t>Добивка</t>
  </si>
  <si>
    <t>Вк.месечно</t>
  </si>
  <si>
    <t>Месец</t>
  </si>
  <si>
    <t>Април</t>
  </si>
  <si>
    <t>Мај</t>
  </si>
  <si>
    <t>Вкупно користена финансиска поддршка</t>
  </si>
  <si>
    <t>Фин.Поддршка</t>
  </si>
  <si>
    <t>50% од добивката</t>
  </si>
  <si>
    <t>За враќање</t>
  </si>
  <si>
    <r>
      <t xml:space="preserve">Приходи во месец </t>
    </r>
    <r>
      <rPr>
        <b/>
        <sz val="11"/>
        <color theme="1"/>
        <rFont val="Calibri"/>
        <family val="2"/>
        <charset val="204"/>
        <scheme val="minor"/>
      </rPr>
      <t xml:space="preserve">април </t>
    </r>
    <r>
      <rPr>
        <sz val="11"/>
        <color theme="1"/>
        <rFont val="Calibri"/>
        <family val="2"/>
        <scheme val="minor"/>
      </rPr>
      <t>2020 година</t>
    </r>
  </si>
  <si>
    <t>Месечен просек на вкупни приходи во 2019 година (р.бр. 2÷3)</t>
  </si>
  <si>
    <t xml:space="preserve"> Месечен просек на вкупни приходи во 2019 година (р.бр. 2÷3)</t>
  </si>
  <si>
    <t>Приходи</t>
  </si>
  <si>
    <t>ВК</t>
  </si>
  <si>
    <r>
      <t xml:space="preserve">Приходи во месец </t>
    </r>
    <r>
      <rPr>
        <b/>
        <sz val="11"/>
        <color theme="1"/>
        <rFont val="Calibri"/>
        <family val="2"/>
        <charset val="204"/>
        <scheme val="minor"/>
      </rPr>
      <t xml:space="preserve">мај </t>
    </r>
    <r>
      <rPr>
        <sz val="11"/>
        <color theme="1"/>
        <rFont val="Calibri"/>
        <family val="2"/>
        <scheme val="minor"/>
      </rPr>
      <t>2020 година</t>
    </r>
  </si>
  <si>
    <t>Користена мерка за 4 вработени во износ од 14.500</t>
  </si>
  <si>
    <t>Финански поддршка</t>
  </si>
  <si>
    <t>Број на вработен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</si>
</sst>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2" xfId="0" applyBorder="1"/>
    <xf numFmtId="0" fontId="0" fillId="0" borderId="0" xfId="0" applyFill="1" applyBorder="1"/>
    <xf numFmtId="0" fontId="0" fillId="0" borderId="1" xfId="0" applyBorder="1"/>
    <xf numFmtId="0" fontId="0" fillId="0" borderId="8" xfId="0" applyBorder="1"/>
    <xf numFmtId="0" fontId="0" fillId="0" borderId="0" xfId="0" applyBorder="1"/>
    <xf numFmtId="0" fontId="0" fillId="2" borderId="1" xfId="0" applyFill="1" applyBorder="1"/>
    <xf numFmtId="3" fontId="0" fillId="0" borderId="7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0" xfId="0" applyNumberFormat="1"/>
    <xf numFmtId="3" fontId="0" fillId="0" borderId="2" xfId="0" applyNumberFormat="1" applyBorder="1"/>
    <xf numFmtId="3" fontId="0" fillId="0" borderId="7" xfId="0" applyNumberFormat="1" applyBorder="1" applyAlignment="1"/>
    <xf numFmtId="3" fontId="0" fillId="0" borderId="3" xfId="0" applyNumberFormat="1" applyBorder="1" applyAlignment="1"/>
    <xf numFmtId="0" fontId="0" fillId="0" borderId="2" xfId="0" applyBorder="1" applyAlignment="1">
      <alignment horizontal="center" wrapText="1"/>
    </xf>
    <xf numFmtId="3" fontId="0" fillId="0" borderId="0" xfId="0" applyNumberFormat="1" applyBorder="1"/>
    <xf numFmtId="0" fontId="0" fillId="0" borderId="2" xfId="0" applyFill="1" applyBorder="1"/>
    <xf numFmtId="0" fontId="2" fillId="0" borderId="0" xfId="0" applyFont="1"/>
    <xf numFmtId="0" fontId="0" fillId="0" borderId="2" xfId="0" applyBorder="1" applyAlignment="1">
      <alignment horizontal="right"/>
    </xf>
    <xf numFmtId="0" fontId="3" fillId="0" borderId="0" xfId="0" applyFont="1" applyBorder="1"/>
    <xf numFmtId="3" fontId="3" fillId="0" borderId="0" xfId="0" applyNumberFormat="1" applyFont="1" applyBorder="1"/>
    <xf numFmtId="3" fontId="1" fillId="0" borderId="0" xfId="0" applyNumberFormat="1" applyFont="1"/>
    <xf numFmtId="0" fontId="1" fillId="0" borderId="0" xfId="0" applyFont="1" applyFill="1" applyBorder="1"/>
    <xf numFmtId="0" fontId="1" fillId="0" borderId="0" xfId="0" applyFont="1"/>
    <xf numFmtId="0" fontId="0" fillId="2" borderId="1" xfId="0" applyFill="1" applyBorder="1" applyAlignment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topLeftCell="A31" workbookViewId="0">
      <selection activeCell="E44" sqref="E44"/>
    </sheetView>
  </sheetViews>
  <sheetFormatPr defaultRowHeight="15" x14ac:dyDescent="0.25"/>
  <cols>
    <col min="1" max="1" width="5" customWidth="1"/>
    <col min="2" max="2" width="9.140625" bestFit="1" customWidth="1"/>
    <col min="3" max="3" width="14.85546875" customWidth="1"/>
    <col min="4" max="4" width="11.28515625" customWidth="1"/>
    <col min="5" max="5" width="12.85546875" customWidth="1"/>
    <col min="6" max="6" width="10.28515625" customWidth="1"/>
    <col min="7" max="7" width="6" customWidth="1"/>
    <col min="8" max="8" width="13" customWidth="1"/>
  </cols>
  <sheetData>
    <row r="1" spans="1:8" ht="16.899999999999999" customHeight="1" x14ac:dyDescent="0.25">
      <c r="A1" s="6" t="s">
        <v>2</v>
      </c>
      <c r="B1" s="24" t="s">
        <v>3</v>
      </c>
      <c r="C1" s="25"/>
      <c r="D1" s="25"/>
      <c r="E1" s="25"/>
      <c r="F1" s="25"/>
      <c r="G1" s="26"/>
      <c r="H1" s="23" t="s">
        <v>4</v>
      </c>
    </row>
    <row r="2" spans="1:8" ht="17.45" customHeight="1" x14ac:dyDescent="0.25">
      <c r="A2" s="3">
        <v>1</v>
      </c>
      <c r="B2" s="27" t="s">
        <v>22</v>
      </c>
      <c r="C2" s="28"/>
      <c r="D2" s="28"/>
      <c r="E2" s="28"/>
      <c r="F2" s="28"/>
      <c r="G2" s="29"/>
      <c r="H2" s="11">
        <v>75000</v>
      </c>
    </row>
    <row r="3" spans="1:8" ht="28.15" customHeight="1" x14ac:dyDescent="0.25">
      <c r="A3" s="4">
        <v>2</v>
      </c>
      <c r="B3" s="31" t="s">
        <v>5</v>
      </c>
      <c r="C3" s="32"/>
      <c r="D3" s="32"/>
      <c r="E3" s="32"/>
      <c r="F3" s="32"/>
      <c r="G3" s="33"/>
      <c r="H3" s="12">
        <f>150000*12</f>
        <v>1800000</v>
      </c>
    </row>
    <row r="4" spans="1:8" ht="18.600000000000001" customHeight="1" x14ac:dyDescent="0.25">
      <c r="A4" s="3">
        <v>3</v>
      </c>
      <c r="B4" s="31" t="s">
        <v>1</v>
      </c>
      <c r="C4" s="32"/>
      <c r="D4" s="32"/>
      <c r="E4" s="32"/>
      <c r="F4" s="32"/>
      <c r="G4" s="33"/>
      <c r="H4" s="7">
        <v>12</v>
      </c>
    </row>
    <row r="5" spans="1:8" ht="18.600000000000001" customHeight="1" x14ac:dyDescent="0.25">
      <c r="A5" s="3">
        <v>4</v>
      </c>
      <c r="B5" s="31" t="s">
        <v>23</v>
      </c>
      <c r="C5" s="32"/>
      <c r="D5" s="32"/>
      <c r="E5" s="32"/>
      <c r="F5" s="32"/>
      <c r="G5" s="33"/>
      <c r="H5" s="7">
        <f>H3/H4</f>
        <v>150000</v>
      </c>
    </row>
    <row r="6" spans="1:8" ht="24.6" customHeight="1" x14ac:dyDescent="0.25">
      <c r="A6" s="4">
        <v>5</v>
      </c>
      <c r="B6" s="36" t="s">
        <v>0</v>
      </c>
      <c r="C6" s="37"/>
      <c r="D6" s="37"/>
      <c r="E6" s="37"/>
      <c r="F6" s="37"/>
      <c r="G6" s="38"/>
      <c r="H6" s="8">
        <f>(H2-H5)/H5*100</f>
        <v>-50</v>
      </c>
    </row>
    <row r="7" spans="1:8" s="5" customFormat="1" ht="28.15" customHeight="1" x14ac:dyDescent="0.25"/>
    <row r="8" spans="1:8" ht="17.45" customHeight="1" x14ac:dyDescent="0.25">
      <c r="A8" s="6" t="s">
        <v>2</v>
      </c>
      <c r="B8" s="24" t="s">
        <v>3</v>
      </c>
      <c r="C8" s="25"/>
      <c r="D8" s="25"/>
      <c r="E8" s="25"/>
      <c r="F8" s="25"/>
      <c r="G8" s="26"/>
      <c r="H8" s="23" t="s">
        <v>4</v>
      </c>
    </row>
    <row r="9" spans="1:8" ht="16.149999999999999" customHeight="1" x14ac:dyDescent="0.25">
      <c r="A9" s="3">
        <v>1</v>
      </c>
      <c r="B9" s="27" t="s">
        <v>27</v>
      </c>
      <c r="C9" s="28"/>
      <c r="D9" s="28"/>
      <c r="E9" s="28"/>
      <c r="F9" s="28"/>
      <c r="G9" s="29"/>
      <c r="H9" s="11">
        <v>75000</v>
      </c>
    </row>
    <row r="10" spans="1:8" ht="28.15" customHeight="1" x14ac:dyDescent="0.25">
      <c r="A10" s="4">
        <v>2</v>
      </c>
      <c r="B10" s="31" t="s">
        <v>5</v>
      </c>
      <c r="C10" s="32"/>
      <c r="D10" s="32"/>
      <c r="E10" s="32"/>
      <c r="F10" s="32"/>
      <c r="G10" s="33"/>
      <c r="H10" s="12">
        <f>150000*12</f>
        <v>1800000</v>
      </c>
    </row>
    <row r="11" spans="1:8" ht="17.45" customHeight="1" x14ac:dyDescent="0.25">
      <c r="A11" s="3">
        <v>3</v>
      </c>
      <c r="B11" s="31" t="s">
        <v>1</v>
      </c>
      <c r="C11" s="32"/>
      <c r="D11" s="32"/>
      <c r="E11" s="32"/>
      <c r="F11" s="32"/>
      <c r="G11" s="33"/>
      <c r="H11" s="7">
        <v>12</v>
      </c>
    </row>
    <row r="12" spans="1:8" ht="15" customHeight="1" x14ac:dyDescent="0.25">
      <c r="A12" s="3">
        <v>4</v>
      </c>
      <c r="B12" s="31" t="s">
        <v>24</v>
      </c>
      <c r="C12" s="32"/>
      <c r="D12" s="32"/>
      <c r="E12" s="32"/>
      <c r="F12" s="32"/>
      <c r="G12" s="33"/>
      <c r="H12" s="7">
        <f>H10/H11</f>
        <v>150000</v>
      </c>
    </row>
    <row r="13" spans="1:8" ht="24" customHeight="1" x14ac:dyDescent="0.25">
      <c r="A13" s="4">
        <v>5</v>
      </c>
      <c r="B13" s="36" t="s">
        <v>0</v>
      </c>
      <c r="C13" s="37"/>
      <c r="D13" s="37"/>
      <c r="E13" s="37"/>
      <c r="F13" s="37"/>
      <c r="G13" s="38"/>
      <c r="H13" s="8">
        <f>(H9-H12)/H12*100</f>
        <v>-50</v>
      </c>
    </row>
    <row r="15" spans="1:8" x14ac:dyDescent="0.25">
      <c r="B15" s="30" t="s">
        <v>25</v>
      </c>
      <c r="C15" s="30"/>
    </row>
    <row r="16" spans="1:8" x14ac:dyDescent="0.25">
      <c r="B16" s="17" t="s">
        <v>6</v>
      </c>
      <c r="C16" s="17" t="s">
        <v>7</v>
      </c>
    </row>
    <row r="17" spans="1:6" x14ac:dyDescent="0.25">
      <c r="A17">
        <v>1</v>
      </c>
      <c r="B17" s="9">
        <v>150000</v>
      </c>
      <c r="C17" s="9">
        <f>B17</f>
        <v>150000</v>
      </c>
      <c r="D17" s="9"/>
    </row>
    <row r="18" spans="1:6" x14ac:dyDescent="0.25">
      <c r="A18">
        <v>2</v>
      </c>
      <c r="B18" s="9">
        <f>B17</f>
        <v>150000</v>
      </c>
      <c r="C18" s="9">
        <f t="shared" ref="C18:C19" si="0">B18</f>
        <v>150000</v>
      </c>
      <c r="D18" s="9"/>
    </row>
    <row r="19" spans="1:6" x14ac:dyDescent="0.25">
      <c r="A19">
        <v>3</v>
      </c>
      <c r="B19" s="9">
        <f>B17</f>
        <v>150000</v>
      </c>
      <c r="C19" s="9">
        <f t="shared" si="0"/>
        <v>150000</v>
      </c>
      <c r="D19" s="9"/>
    </row>
    <row r="20" spans="1:6" x14ac:dyDescent="0.25">
      <c r="A20">
        <v>4</v>
      </c>
      <c r="B20" s="9">
        <f t="shared" ref="B20" si="1">B19</f>
        <v>150000</v>
      </c>
      <c r="C20" s="9">
        <v>75000</v>
      </c>
      <c r="D20" s="9"/>
    </row>
    <row r="21" spans="1:6" x14ac:dyDescent="0.25">
      <c r="A21">
        <v>5</v>
      </c>
      <c r="B21" s="9">
        <f>B17</f>
        <v>150000</v>
      </c>
      <c r="C21" s="9">
        <v>75000</v>
      </c>
      <c r="D21" s="9"/>
    </row>
    <row r="22" spans="1:6" x14ac:dyDescent="0.25">
      <c r="A22">
        <v>6</v>
      </c>
      <c r="B22" s="9">
        <f t="shared" ref="B22" si="2">B21</f>
        <v>150000</v>
      </c>
      <c r="C22" s="9">
        <f>B22</f>
        <v>150000</v>
      </c>
      <c r="D22" s="9"/>
    </row>
    <row r="23" spans="1:6" x14ac:dyDescent="0.25">
      <c r="A23">
        <v>7</v>
      </c>
      <c r="B23" s="9">
        <f>B17</f>
        <v>150000</v>
      </c>
      <c r="C23" s="9">
        <f t="shared" ref="C23:C28" si="3">B23</f>
        <v>150000</v>
      </c>
      <c r="D23" s="9"/>
    </row>
    <row r="24" spans="1:6" x14ac:dyDescent="0.25">
      <c r="A24">
        <v>8</v>
      </c>
      <c r="B24" s="9">
        <f t="shared" ref="B24" si="4">B23</f>
        <v>150000</v>
      </c>
      <c r="C24" s="9">
        <f t="shared" si="3"/>
        <v>150000</v>
      </c>
      <c r="D24" s="9"/>
    </row>
    <row r="25" spans="1:6" x14ac:dyDescent="0.25">
      <c r="A25">
        <v>9</v>
      </c>
      <c r="B25" s="9">
        <f>B17</f>
        <v>150000</v>
      </c>
      <c r="C25" s="9">
        <f t="shared" si="3"/>
        <v>150000</v>
      </c>
      <c r="D25" s="9"/>
    </row>
    <row r="26" spans="1:6" x14ac:dyDescent="0.25">
      <c r="A26">
        <v>10</v>
      </c>
      <c r="B26" s="9">
        <f t="shared" ref="B26" si="5">B25</f>
        <v>150000</v>
      </c>
      <c r="C26" s="9">
        <f t="shared" si="3"/>
        <v>150000</v>
      </c>
      <c r="D26" s="9"/>
    </row>
    <row r="27" spans="1:6" x14ac:dyDescent="0.25">
      <c r="A27">
        <v>11</v>
      </c>
      <c r="B27" s="9">
        <f>B17</f>
        <v>150000</v>
      </c>
      <c r="C27" s="9">
        <f t="shared" si="3"/>
        <v>150000</v>
      </c>
      <c r="D27" s="9"/>
    </row>
    <row r="28" spans="1:6" x14ac:dyDescent="0.25">
      <c r="A28" s="1">
        <v>12</v>
      </c>
      <c r="B28" s="10">
        <f t="shared" ref="B28" si="6">B27</f>
        <v>150000</v>
      </c>
      <c r="C28" s="10">
        <f t="shared" si="3"/>
        <v>150000</v>
      </c>
      <c r="D28" s="9"/>
    </row>
    <row r="29" spans="1:6" x14ac:dyDescent="0.25">
      <c r="A29" t="s">
        <v>26</v>
      </c>
      <c r="B29" s="20">
        <f>SUM(B17:B28)</f>
        <v>1800000</v>
      </c>
      <c r="C29" s="20">
        <f>SUM(C17:C28)</f>
        <v>1650000</v>
      </c>
      <c r="D29" s="9"/>
    </row>
    <row r="31" spans="1:6" x14ac:dyDescent="0.25">
      <c r="B31" s="16" t="s">
        <v>8</v>
      </c>
      <c r="C31" s="16"/>
      <c r="D31" s="17" t="s">
        <v>11</v>
      </c>
      <c r="E31" s="17" t="s">
        <v>11</v>
      </c>
      <c r="F31" s="17" t="s">
        <v>12</v>
      </c>
    </row>
    <row r="32" spans="1:6" x14ac:dyDescent="0.25">
      <c r="B32" t="s">
        <v>9</v>
      </c>
      <c r="D32" s="9">
        <f>C29</f>
        <v>1650000</v>
      </c>
      <c r="E32" s="9">
        <f>D32</f>
        <v>1650000</v>
      </c>
      <c r="F32" s="9">
        <f>E32</f>
        <v>1650000</v>
      </c>
    </row>
    <row r="33" spans="1:8" x14ac:dyDescent="0.25">
      <c r="A33" s="1"/>
      <c r="B33" s="1" t="s">
        <v>10</v>
      </c>
      <c r="C33" s="1"/>
      <c r="D33" s="10">
        <v>1200000</v>
      </c>
      <c r="E33" s="10">
        <v>1500000</v>
      </c>
      <c r="F33" s="10">
        <v>1700000</v>
      </c>
    </row>
    <row r="34" spans="1:8" x14ac:dyDescent="0.25">
      <c r="B34" s="2" t="s">
        <v>13</v>
      </c>
      <c r="D34" s="9">
        <f>D32-D33</f>
        <v>450000</v>
      </c>
      <c r="E34" s="9">
        <f>E32-E33</f>
        <v>150000</v>
      </c>
      <c r="F34" s="9">
        <f>F32-F33</f>
        <v>-50000</v>
      </c>
    </row>
    <row r="35" spans="1:8" x14ac:dyDescent="0.25">
      <c r="B35" s="2" t="s">
        <v>20</v>
      </c>
      <c r="D35" s="9">
        <f>D34/2</f>
        <v>225000</v>
      </c>
      <c r="E35" s="9">
        <f>E34/2</f>
        <v>75000</v>
      </c>
      <c r="F35" s="9">
        <f>F34/2</f>
        <v>-25000</v>
      </c>
    </row>
    <row r="36" spans="1:8" x14ac:dyDescent="0.25">
      <c r="B36" s="15" t="s">
        <v>19</v>
      </c>
      <c r="C36" s="1"/>
      <c r="D36" s="10">
        <f>E44</f>
        <v>116000</v>
      </c>
      <c r="E36" s="10">
        <f>E44</f>
        <v>116000</v>
      </c>
      <c r="F36" s="10">
        <f>E44</f>
        <v>116000</v>
      </c>
    </row>
    <row r="37" spans="1:8" x14ac:dyDescent="0.25">
      <c r="B37" s="21" t="s">
        <v>21</v>
      </c>
      <c r="C37" s="22"/>
      <c r="D37" s="20">
        <f>D36</f>
        <v>116000</v>
      </c>
      <c r="E37" s="20">
        <f>E35</f>
        <v>75000</v>
      </c>
      <c r="F37" s="20">
        <v>0</v>
      </c>
      <c r="H37" s="9"/>
    </row>
    <row r="38" spans="1:8" x14ac:dyDescent="0.25">
      <c r="B38" s="2"/>
      <c r="D38" s="9"/>
      <c r="E38" s="9"/>
      <c r="F38" s="9"/>
      <c r="H38" s="9"/>
    </row>
    <row r="39" spans="1:8" x14ac:dyDescent="0.25">
      <c r="D39" s="9"/>
      <c r="E39" s="9"/>
      <c r="F39" s="9"/>
    </row>
    <row r="40" spans="1:8" x14ac:dyDescent="0.25">
      <c r="B40" s="18" t="s">
        <v>28</v>
      </c>
      <c r="C40" s="18"/>
      <c r="D40" s="19"/>
      <c r="E40" s="19"/>
      <c r="F40" s="9"/>
    </row>
    <row r="41" spans="1:8" ht="27.6" customHeight="1" x14ac:dyDescent="0.25">
      <c r="B41" s="1" t="s">
        <v>15</v>
      </c>
      <c r="C41" s="13" t="s">
        <v>30</v>
      </c>
      <c r="D41" s="13" t="s">
        <v>29</v>
      </c>
      <c r="E41" s="13" t="s">
        <v>14</v>
      </c>
      <c r="F41" s="5"/>
      <c r="G41" s="5"/>
    </row>
    <row r="42" spans="1:8" x14ac:dyDescent="0.25">
      <c r="B42" s="2" t="s">
        <v>16</v>
      </c>
      <c r="C42" s="9">
        <v>4</v>
      </c>
      <c r="D42" s="9">
        <v>14500</v>
      </c>
      <c r="E42" s="9">
        <f>C42*D42</f>
        <v>58000</v>
      </c>
      <c r="F42" s="14"/>
      <c r="G42" s="14"/>
    </row>
    <row r="43" spans="1:8" x14ac:dyDescent="0.25">
      <c r="B43" s="15" t="s">
        <v>17</v>
      </c>
      <c r="C43" s="1">
        <v>4</v>
      </c>
      <c r="D43" s="10">
        <f>D42</f>
        <v>14500</v>
      </c>
      <c r="E43" s="10">
        <f>E42</f>
        <v>58000</v>
      </c>
      <c r="F43" s="5"/>
      <c r="G43" s="5"/>
    </row>
    <row r="44" spans="1:8" x14ac:dyDescent="0.25">
      <c r="B44" s="34" t="s">
        <v>18</v>
      </c>
      <c r="C44" s="34"/>
      <c r="D44" s="34"/>
      <c r="E44" s="9">
        <f>SUM(E42:E43)</f>
        <v>116000</v>
      </c>
      <c r="F44" s="5"/>
      <c r="G44" s="5"/>
    </row>
    <row r="45" spans="1:8" x14ac:dyDescent="0.25">
      <c r="B45" s="35"/>
      <c r="C45" s="35"/>
      <c r="D45" s="35"/>
    </row>
  </sheetData>
  <mergeCells count="14">
    <mergeCell ref="B1:G1"/>
    <mergeCell ref="B2:G2"/>
    <mergeCell ref="B15:C15"/>
    <mergeCell ref="B12:G12"/>
    <mergeCell ref="B44:D45"/>
    <mergeCell ref="B13:G13"/>
    <mergeCell ref="B4:G4"/>
    <mergeCell ref="B5:G5"/>
    <mergeCell ref="B6:G6"/>
    <mergeCell ref="B3:G3"/>
    <mergeCell ref="B8:G8"/>
    <mergeCell ref="B9:G9"/>
    <mergeCell ref="B10:G10"/>
    <mergeCell ref="B11:G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 analiza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2020-04-15T17:10:45Z</dcterms:modified>
</cp:coreProperties>
</file>